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jacki\Desktop\"/>
    </mc:Choice>
  </mc:AlternateContent>
  <xr:revisionPtr revIDLastSave="0" documentId="13_ncr:1_{7993D9DF-751F-4C94-84E6-3E98DDD653EB}" xr6:coauthVersionLast="45" xr6:coauthVersionMax="45" xr10:uidLastSave="{00000000-0000-0000-0000-000000000000}"/>
  <bookViews>
    <workbookView xWindow="-110" yWindow="-110" windowWidth="22780" windowHeight="14660" xr2:uid="{AA1A199C-3B31-4AC2-8B3F-61D09DB5F7C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P8" i="1" s="1"/>
  <c r="B8" i="1" l="1"/>
  <c r="D8" i="1"/>
  <c r="E8" i="1"/>
  <c r="E2" i="1"/>
  <c r="F2" i="1" s="1"/>
  <c r="B7" i="1" l="1"/>
  <c r="C8" i="1"/>
  <c r="L8" i="1"/>
  <c r="J8" i="1"/>
  <c r="M8" i="1"/>
  <c r="I8" i="1"/>
  <c r="K8" i="1"/>
  <c r="F8" i="1"/>
  <c r="G8" i="1"/>
  <c r="N8" i="1"/>
  <c r="O8" i="1"/>
  <c r="H8" i="1"/>
  <c r="Q8" i="1" l="1"/>
  <c r="K14" i="1" s="1"/>
  <c r="C7" i="1"/>
  <c r="B9" i="1"/>
  <c r="C9" i="1" l="1"/>
  <c r="D7" i="1"/>
  <c r="D9" i="1" l="1"/>
  <c r="E7" i="1"/>
  <c r="F7" i="1" l="1"/>
  <c r="E9" i="1"/>
  <c r="F9" i="1" l="1"/>
  <c r="G7" i="1"/>
  <c r="H7" i="1" l="1"/>
  <c r="G9" i="1"/>
  <c r="I7" i="1" l="1"/>
  <c r="H9" i="1"/>
  <c r="J7" i="1" l="1"/>
  <c r="I9" i="1"/>
  <c r="J9" i="1" l="1"/>
  <c r="K7" i="1"/>
  <c r="L7" i="1" l="1"/>
  <c r="K9" i="1"/>
  <c r="L9" i="1" l="1"/>
  <c r="M7" i="1"/>
  <c r="N7" i="1" l="1"/>
  <c r="M9" i="1"/>
  <c r="O7" i="1" l="1"/>
  <c r="N9" i="1"/>
  <c r="Q7" i="1"/>
  <c r="Q9" i="1" l="1"/>
  <c r="K15" i="1" s="1"/>
  <c r="K13" i="1"/>
  <c r="P7" i="1"/>
  <c r="P9" i="1" s="1"/>
  <c r="O9" i="1"/>
</calcChain>
</file>

<file path=xl/sharedStrings.xml><?xml version="1.0" encoding="utf-8"?>
<sst xmlns="http://schemas.openxmlformats.org/spreadsheetml/2006/main" count="33" uniqueCount="33">
  <si>
    <t xml:space="preserve">Avg. Install Price Living Wall per Sq. Ft. </t>
  </si>
  <si>
    <t xml:space="preserve">Artificial Wall </t>
  </si>
  <si>
    <t>n/a</t>
  </si>
  <si>
    <t>Avg. Install Price VistaGreen</t>
  </si>
  <si>
    <t>Living Wall</t>
  </si>
  <si>
    <t>Maintenance - Living Wall</t>
  </si>
  <si>
    <t>Total</t>
  </si>
  <si>
    <t>Savings</t>
  </si>
  <si>
    <t>Avg Maint Fee Monthly</t>
  </si>
  <si>
    <t>Avg. Installation Cost</t>
  </si>
  <si>
    <t>Total Sq. Footage of Wall</t>
  </si>
  <si>
    <t>Living Wall (Install Spread &amp; Annual Maint)</t>
  </si>
  <si>
    <t>Artificial Wall (Install Spread)</t>
  </si>
  <si>
    <t>Year 1</t>
  </si>
  <si>
    <t>Year 2</t>
  </si>
  <si>
    <t>Year 3</t>
  </si>
  <si>
    <t>Year 4</t>
  </si>
  <si>
    <t>Year 5</t>
  </si>
  <si>
    <t>Year 6</t>
  </si>
  <si>
    <t>Year 7</t>
  </si>
  <si>
    <t>Year 8</t>
  </si>
  <si>
    <t>Year 9</t>
  </si>
  <si>
    <t>Year 10</t>
  </si>
  <si>
    <t>Year 11</t>
  </si>
  <si>
    <t>Year 12</t>
  </si>
  <si>
    <t>Year 13</t>
  </si>
  <si>
    <t>Year 14</t>
  </si>
  <si>
    <t>Year 15</t>
  </si>
  <si>
    <t>Year Progresssion</t>
  </si>
  <si>
    <t xml:space="preserve">Living Wall 15 Year Cost </t>
  </si>
  <si>
    <t>VistaGreen Wall 15 Year Cost</t>
  </si>
  <si>
    <t>Total Savings over 15 Years</t>
  </si>
  <si>
    <r>
      <t>Directions: Enter in the price per sq. ft for the installation of a quote you've received for a real living wall, (cell b2) or go with our average price as it appears, then put in your VistaGreen installation price per sq. ft. in cell (b3) or go with the average price as it appears. Next, look at the correlation between cell b4 and cell f2 - the estimated monthly maitenance cost is based on the average maint cost of 3% of the install price for the living wall. You can manually adjust this price by either changing the percentage in cell (b4) or plugging in the exact monthly maint cost into cell (f2) as quoted for your project's living wall quote -</t>
    </r>
    <r>
      <rPr>
        <b/>
        <i/>
        <sz val="11"/>
        <color theme="1"/>
        <rFont val="Calibri"/>
        <family val="2"/>
        <scheme val="minor"/>
      </rPr>
      <t xml:space="preserve"> These numbers DO NOT include vistagreen product costs or living wall plants you may adjust sq. ft. cost manually if you have an "all in"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</si>
</sst>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6"/>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9" fontId="0" fillId="0" borderId="0" xfId="0" applyNumberFormat="1"/>
    <xf numFmtId="44" fontId="0" fillId="0" borderId="0" xfId="0" applyNumberFormat="1"/>
    <xf numFmtId="0" fontId="0" fillId="0" borderId="0" xfId="0" applyAlignment="1">
      <alignment wrapText="1"/>
    </xf>
    <xf numFmtId="0" fontId="0" fillId="3" borderId="1" xfId="0" applyFill="1" applyBorder="1" applyAlignment="1">
      <alignment wrapText="1"/>
    </xf>
    <xf numFmtId="44" fontId="0" fillId="3" borderId="1" xfId="1" applyFont="1" applyFill="1" applyBorder="1"/>
    <xf numFmtId="0" fontId="0" fillId="3" borderId="1" xfId="0" applyFill="1" applyBorder="1"/>
    <xf numFmtId="44" fontId="0" fillId="3" borderId="1" xfId="0" applyNumberFormat="1" applyFill="1" applyBorder="1"/>
    <xf numFmtId="164" fontId="0" fillId="3" borderId="1" xfId="0" applyNumberFormat="1" applyFill="1" applyBorder="1"/>
    <xf numFmtId="0" fontId="0" fillId="2" borderId="1" xfId="0" applyFill="1" applyBorder="1" applyAlignment="1">
      <alignment wrapText="1"/>
    </xf>
    <xf numFmtId="44" fontId="0" fillId="2" borderId="1" xfId="1" applyFont="1" applyFill="1" applyBorder="1"/>
    <xf numFmtId="0" fontId="0" fillId="2" borderId="1" xfId="0" applyFill="1" applyBorder="1"/>
    <xf numFmtId="44" fontId="0" fillId="2" borderId="1" xfId="0" applyNumberFormat="1" applyFill="1" applyBorder="1"/>
    <xf numFmtId="0" fontId="0" fillId="4" borderId="1" xfId="0" applyFill="1" applyBorder="1" applyAlignment="1">
      <alignment wrapText="1"/>
    </xf>
    <xf numFmtId="9" fontId="0" fillId="4" borderId="1" xfId="0" applyNumberFormat="1" applyFill="1" applyBorder="1"/>
    <xf numFmtId="0" fontId="0" fillId="4" borderId="1" xfId="0" applyFill="1" applyBorder="1"/>
    <xf numFmtId="0" fontId="4" fillId="0" borderId="0" xfId="0" applyFont="1"/>
    <xf numFmtId="0" fontId="4" fillId="0" borderId="0" xfId="0" applyFont="1" applyAlignment="1">
      <alignment wrapText="1"/>
    </xf>
    <xf numFmtId="0" fontId="2" fillId="3" borderId="1" xfId="0" applyFont="1" applyFill="1" applyBorder="1" applyAlignment="1">
      <alignment wrapText="1"/>
    </xf>
    <xf numFmtId="164" fontId="2" fillId="3" borderId="1" xfId="0" applyNumberFormat="1" applyFont="1" applyFill="1" applyBorder="1"/>
    <xf numFmtId="0" fontId="2" fillId="2" borderId="1" xfId="0" applyFont="1" applyFill="1" applyBorder="1"/>
    <xf numFmtId="44" fontId="2" fillId="2" borderId="1" xfId="0" applyNumberFormat="1" applyFont="1" applyFill="1" applyBorder="1"/>
    <xf numFmtId="0" fontId="2" fillId="0" borderId="1" xfId="0" applyFont="1" applyBorder="1"/>
    <xf numFmtId="164" fontId="0" fillId="0" borderId="1" xfId="0" applyNumberFormat="1" applyBorder="1"/>
    <xf numFmtId="164" fontId="2" fillId="0" borderId="1" xfId="0" applyNumberFormat="1" applyFont="1" applyFill="1" applyBorder="1"/>
    <xf numFmtId="44" fontId="2" fillId="0" borderId="0" xfId="1" applyFont="1"/>
    <xf numFmtId="0" fontId="5" fillId="0" borderId="2" xfId="0" applyFont="1" applyBorder="1" applyAlignment="1">
      <alignment horizontal="left" wrapText="1"/>
    </xf>
    <xf numFmtId="0" fontId="6" fillId="3" borderId="0" xfId="0" applyFont="1" applyFill="1" applyAlignment="1">
      <alignment horizontal="left" vertical="top"/>
    </xf>
    <xf numFmtId="0" fontId="6" fillId="2" borderId="0" xfId="0" applyFont="1" applyFill="1" applyAlignment="1">
      <alignment horizontal="left" vertical="top"/>
    </xf>
    <xf numFmtId="0" fontId="6" fillId="0" borderId="0" xfId="0" applyFont="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15</a:t>
            </a:r>
            <a:r>
              <a:rPr lang="en-US" baseline="0"/>
              <a:t> Year Cost Comparison - Living Green Wall Vs. Replica Green Wall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Sheet1!$A$7:$A$8</c:f>
              <c:strCache>
                <c:ptCount val="2"/>
                <c:pt idx="0">
                  <c:v>Living Wall (Install Spread &amp; Annual Maint)</c:v>
                </c:pt>
                <c:pt idx="1">
                  <c:v>Artificial Wall (Install Spread)</c:v>
                </c:pt>
              </c:strCache>
            </c:strRef>
          </c:cat>
          <c:val>
            <c:numRef>
              <c:f>Sheet1!$Q$7:$Q$8</c:f>
              <c:numCache>
                <c:formatCode>_("$"* #,##0.00_);_("$"* \(#,##0.00\);_("$"* "-"??_);_(@_)</c:formatCode>
                <c:ptCount val="2"/>
                <c:pt idx="0" formatCode="_(&quot;$&quot;* #,##0_);_(&quot;$&quot;* \(#,##0\);_(&quot;$&quot;* &quot;-&quot;??_);_(@_)">
                  <c:v>470383.3333333332</c:v>
                </c:pt>
                <c:pt idx="1">
                  <c:v>15030</c:v>
                </c:pt>
              </c:numCache>
            </c:numRef>
          </c:val>
          <c:extLst>
            <c:ext xmlns:c16="http://schemas.microsoft.com/office/drawing/2014/chart" uri="{C3380CC4-5D6E-409C-BE32-E72D297353CC}">
              <c16:uniqueId val="{00000000-880A-4EC7-9F22-E269AED23856}"/>
            </c:ext>
          </c:extLst>
        </c:ser>
        <c:dLbls>
          <c:showLegendKey val="0"/>
          <c:showVal val="0"/>
          <c:showCatName val="0"/>
          <c:showSerName val="0"/>
          <c:showPercent val="0"/>
          <c:showBubbleSize val="0"/>
        </c:dLbls>
        <c:gapWidth val="219"/>
        <c:overlap val="-27"/>
        <c:axId val="1982599248"/>
        <c:axId val="1779257840"/>
      </c:barChart>
      <c:catAx>
        <c:axId val="198259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9257840"/>
        <c:crosses val="autoZero"/>
        <c:auto val="1"/>
        <c:lblAlgn val="ctr"/>
        <c:lblOffset val="100"/>
        <c:noMultiLvlLbl val="0"/>
      </c:catAx>
      <c:valAx>
        <c:axId val="17792578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2599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463177</xdr:colOff>
      <xdr:row>0</xdr:row>
      <xdr:rowOff>351117</xdr:rowOff>
    </xdr:from>
    <xdr:to>
      <xdr:col>9</xdr:col>
      <xdr:colOff>1135530</xdr:colOff>
      <xdr:row>0</xdr:row>
      <xdr:rowOff>1179792</xdr:rowOff>
    </xdr:to>
    <xdr:pic>
      <xdr:nvPicPr>
        <xdr:cNvPr id="5" name="Picture 4">
          <a:extLst>
            <a:ext uri="{FF2B5EF4-FFF2-40B4-BE49-F238E27FC236}">
              <a16:creationId xmlns:a16="http://schemas.microsoft.com/office/drawing/2014/main" id="{11E06D4C-739D-4022-B27E-6E66288DD3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0412" y="351117"/>
          <a:ext cx="3810000" cy="828675"/>
        </a:xfrm>
        <a:prstGeom prst="rect">
          <a:avLst/>
        </a:prstGeom>
      </xdr:spPr>
    </xdr:pic>
    <xdr:clientData/>
  </xdr:twoCellAnchor>
  <xdr:twoCellAnchor>
    <xdr:from>
      <xdr:col>0</xdr:col>
      <xdr:colOff>470645</xdr:colOff>
      <xdr:row>9</xdr:row>
      <xdr:rowOff>164353</xdr:rowOff>
    </xdr:from>
    <xdr:to>
      <xdr:col>7</xdr:col>
      <xdr:colOff>634999</xdr:colOff>
      <xdr:row>21</xdr:row>
      <xdr:rowOff>112058</xdr:rowOff>
    </xdr:to>
    <xdr:graphicFrame macro="">
      <xdr:nvGraphicFramePr>
        <xdr:cNvPr id="6" name="Chart 5">
          <a:extLst>
            <a:ext uri="{FF2B5EF4-FFF2-40B4-BE49-F238E27FC236}">
              <a16:creationId xmlns:a16="http://schemas.microsoft.com/office/drawing/2014/main" id="{461EF051-C759-4CED-9BFE-4DEE2A439F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C870C-671A-4BBA-B2E9-5848915F85EF}">
  <dimension ref="A1:R15"/>
  <sheetViews>
    <sheetView tabSelected="1" zoomScale="85" workbookViewId="0">
      <selection activeCell="I4" sqref="I4"/>
    </sheetView>
  </sheetViews>
  <sheetFormatPr defaultRowHeight="14.5" x14ac:dyDescent="0.35"/>
  <cols>
    <col min="1" max="1" width="22" customWidth="1"/>
    <col min="2" max="9" width="15" customWidth="1"/>
    <col min="10" max="10" width="16.7265625" customWidth="1"/>
    <col min="11" max="17" width="15" customWidth="1"/>
    <col min="18" max="19" width="11.90625" customWidth="1"/>
  </cols>
  <sheetData>
    <row r="1" spans="1:18" ht="158" customHeight="1" x14ac:dyDescent="0.35">
      <c r="A1" s="26" t="s">
        <v>32</v>
      </c>
      <c r="B1" s="26"/>
      <c r="C1" s="26"/>
      <c r="D1" s="26"/>
      <c r="E1" s="3" t="s">
        <v>9</v>
      </c>
      <c r="F1" s="3" t="s">
        <v>8</v>
      </c>
    </row>
    <row r="2" spans="1:18" ht="29" x14ac:dyDescent="0.35">
      <c r="A2" s="4" t="s">
        <v>0</v>
      </c>
      <c r="B2" s="5">
        <v>50</v>
      </c>
      <c r="C2" s="5"/>
      <c r="D2" s="6" t="s">
        <v>4</v>
      </c>
      <c r="E2" s="7">
        <f>B5*B2</f>
        <v>16700</v>
      </c>
      <c r="F2" s="8">
        <f>E2*B4</f>
        <v>417.5</v>
      </c>
    </row>
    <row r="3" spans="1:18" ht="29.25" customHeight="1" x14ac:dyDescent="0.35">
      <c r="A3" s="9" t="s">
        <v>3</v>
      </c>
      <c r="B3" s="10">
        <v>45</v>
      </c>
      <c r="C3" s="10"/>
      <c r="D3" s="11" t="s">
        <v>1</v>
      </c>
      <c r="E3" s="12">
        <f>B5*B3</f>
        <v>15030</v>
      </c>
      <c r="F3" s="12" t="s">
        <v>2</v>
      </c>
      <c r="H3" s="2"/>
      <c r="I3" s="2"/>
      <c r="J3" s="2"/>
    </row>
    <row r="4" spans="1:18" ht="29" x14ac:dyDescent="0.35">
      <c r="A4" s="13" t="s">
        <v>5</v>
      </c>
      <c r="B4" s="14">
        <v>2.5000000000000001E-2</v>
      </c>
      <c r="C4" s="1"/>
    </row>
    <row r="5" spans="1:18" x14ac:dyDescent="0.35">
      <c r="A5" s="15" t="s">
        <v>10</v>
      </c>
      <c r="B5" s="15">
        <v>334</v>
      </c>
      <c r="D5" s="3"/>
    </row>
    <row r="6" spans="1:18" s="16" customFormat="1" ht="42" x14ac:dyDescent="0.5">
      <c r="A6" s="17" t="s">
        <v>28</v>
      </c>
      <c r="B6" s="16" t="s">
        <v>13</v>
      </c>
      <c r="C6" s="16" t="s">
        <v>14</v>
      </c>
      <c r="D6" s="16" t="s">
        <v>15</v>
      </c>
      <c r="E6" s="16" t="s">
        <v>16</v>
      </c>
      <c r="F6" s="16" t="s">
        <v>17</v>
      </c>
      <c r="G6" s="16" t="s">
        <v>18</v>
      </c>
      <c r="H6" s="16" t="s">
        <v>19</v>
      </c>
      <c r="I6" s="16" t="s">
        <v>20</v>
      </c>
      <c r="J6" s="16" t="s">
        <v>21</v>
      </c>
      <c r="K6" s="16" t="s">
        <v>22</v>
      </c>
      <c r="L6" s="16" t="s">
        <v>23</v>
      </c>
      <c r="M6" s="16" t="s">
        <v>24</v>
      </c>
      <c r="N6" s="16" t="s">
        <v>25</v>
      </c>
      <c r="O6" s="16" t="s">
        <v>26</v>
      </c>
      <c r="P6" s="16" t="s">
        <v>27</v>
      </c>
      <c r="Q6" s="16" t="s">
        <v>6</v>
      </c>
    </row>
    <row r="7" spans="1:18" ht="29" x14ac:dyDescent="0.35">
      <c r="A7" s="18" t="s">
        <v>11</v>
      </c>
      <c r="B7" s="8">
        <f>E2/15+(F2*12)</f>
        <v>6123.333333333333</v>
      </c>
      <c r="C7" s="8">
        <f>B7+(F2*12)</f>
        <v>11133.333333333332</v>
      </c>
      <c r="D7" s="8">
        <f>C7+(F2*12)</f>
        <v>16143.333333333332</v>
      </c>
      <c r="E7" s="8">
        <f>D7+(F2*12)</f>
        <v>21153.333333333332</v>
      </c>
      <c r="F7" s="8">
        <f>E7+(F2*12)</f>
        <v>26163.333333333332</v>
      </c>
      <c r="G7" s="8">
        <f>F7+(F2*12)</f>
        <v>31173.333333333332</v>
      </c>
      <c r="H7" s="8">
        <f>G7+(F2*12)</f>
        <v>36183.333333333328</v>
      </c>
      <c r="I7" s="8">
        <f>H7+(F2*12)</f>
        <v>41193.333333333328</v>
      </c>
      <c r="J7" s="8">
        <f>I7+(F2*12)</f>
        <v>46203.333333333328</v>
      </c>
      <c r="K7" s="8">
        <f>J7+(F2*12)</f>
        <v>51213.333333333328</v>
      </c>
      <c r="L7" s="8">
        <f>K7+(F2*12)</f>
        <v>56223.333333333328</v>
      </c>
      <c r="M7" s="8">
        <f>L7+(F2*12)</f>
        <v>61233.333333333328</v>
      </c>
      <c r="N7" s="8">
        <f>M7+(F2*12)</f>
        <v>66243.333333333328</v>
      </c>
      <c r="O7" s="8">
        <f>N7+(F2*12)</f>
        <v>71253.333333333328</v>
      </c>
      <c r="P7" s="8">
        <f>O7+(F2*12)</f>
        <v>76263.333333333328</v>
      </c>
      <c r="Q7" s="19">
        <f>SUM(B7:N7)</f>
        <v>470383.3333333332</v>
      </c>
    </row>
    <row r="8" spans="1:18" x14ac:dyDescent="0.35">
      <c r="A8" s="20" t="s">
        <v>12</v>
      </c>
      <c r="B8" s="10">
        <f>E3/15</f>
        <v>1002</v>
      </c>
      <c r="C8" s="10">
        <f>E3/15</f>
        <v>1002</v>
      </c>
      <c r="D8" s="10">
        <f>E3/15</f>
        <v>1002</v>
      </c>
      <c r="E8" s="10">
        <f>E3/15</f>
        <v>1002</v>
      </c>
      <c r="F8" s="10">
        <f>E3/15</f>
        <v>1002</v>
      </c>
      <c r="G8" s="10">
        <f>E3/15</f>
        <v>1002</v>
      </c>
      <c r="H8" s="10">
        <f>E3/15</f>
        <v>1002</v>
      </c>
      <c r="I8" s="10">
        <f>E3/15</f>
        <v>1002</v>
      </c>
      <c r="J8" s="10">
        <f>E3/15</f>
        <v>1002</v>
      </c>
      <c r="K8" s="10">
        <f>E3/15</f>
        <v>1002</v>
      </c>
      <c r="L8" s="10">
        <f>E3/15</f>
        <v>1002</v>
      </c>
      <c r="M8" s="10">
        <f>E3/15</f>
        <v>1002</v>
      </c>
      <c r="N8" s="10">
        <f>E3/15</f>
        <v>1002</v>
      </c>
      <c r="O8" s="10">
        <f>E3/15</f>
        <v>1002</v>
      </c>
      <c r="P8" s="10">
        <f>E3/15</f>
        <v>1002</v>
      </c>
      <c r="Q8" s="21">
        <f>SUM(B8:P8)</f>
        <v>15030</v>
      </c>
    </row>
    <row r="9" spans="1:18" x14ac:dyDescent="0.35">
      <c r="A9" s="22" t="s">
        <v>7</v>
      </c>
      <c r="B9" s="23">
        <f t="shared" ref="B9:O9" si="0">B7-D8</f>
        <v>5121.333333333333</v>
      </c>
      <c r="C9" s="23">
        <f t="shared" si="0"/>
        <v>10131.333333333332</v>
      </c>
      <c r="D9" s="23">
        <f t="shared" si="0"/>
        <v>15141.333333333332</v>
      </c>
      <c r="E9" s="23">
        <f t="shared" si="0"/>
        <v>20151.333333333332</v>
      </c>
      <c r="F9" s="23">
        <f t="shared" si="0"/>
        <v>25161.333333333332</v>
      </c>
      <c r="G9" s="23">
        <f t="shared" si="0"/>
        <v>30171.333333333332</v>
      </c>
      <c r="H9" s="23">
        <f t="shared" si="0"/>
        <v>35181.333333333328</v>
      </c>
      <c r="I9" s="23">
        <f t="shared" si="0"/>
        <v>40191.333333333328</v>
      </c>
      <c r="J9" s="23">
        <f t="shared" si="0"/>
        <v>45201.333333333328</v>
      </c>
      <c r="K9" s="23">
        <f t="shared" si="0"/>
        <v>50211.333333333328</v>
      </c>
      <c r="L9" s="23">
        <f t="shared" si="0"/>
        <v>55221.333333333328</v>
      </c>
      <c r="M9" s="23">
        <f t="shared" si="0"/>
        <v>60231.333333333328</v>
      </c>
      <c r="N9" s="23">
        <f t="shared" si="0"/>
        <v>65241.333333333328</v>
      </c>
      <c r="O9" s="23">
        <f t="shared" si="0"/>
        <v>56223.333333333328</v>
      </c>
      <c r="P9" s="23">
        <f>P7-T8</f>
        <v>76263.333333333328</v>
      </c>
      <c r="Q9" s="24">
        <f>Q7-Q8</f>
        <v>455353.3333333332</v>
      </c>
    </row>
    <row r="10" spans="1:18" x14ac:dyDescent="0.35">
      <c r="E10" s="2"/>
      <c r="F10" s="2"/>
      <c r="G10" s="2"/>
      <c r="H10" s="2"/>
      <c r="I10" s="2"/>
      <c r="J10" s="2"/>
      <c r="K10" s="2"/>
      <c r="L10" s="2"/>
      <c r="M10" s="2"/>
      <c r="N10" s="2"/>
      <c r="O10" s="2"/>
      <c r="P10" s="2"/>
      <c r="Q10" s="2"/>
      <c r="R10" s="2"/>
    </row>
    <row r="13" spans="1:18" ht="18.5" x14ac:dyDescent="0.35">
      <c r="I13" s="27" t="s">
        <v>29</v>
      </c>
      <c r="J13" s="27"/>
      <c r="K13" s="25">
        <f>Q7</f>
        <v>470383.3333333332</v>
      </c>
    </row>
    <row r="14" spans="1:18" ht="18.5" x14ac:dyDescent="0.35">
      <c r="I14" s="28" t="s">
        <v>30</v>
      </c>
      <c r="J14" s="28"/>
      <c r="K14" s="25">
        <f>Q8</f>
        <v>15030</v>
      </c>
    </row>
    <row r="15" spans="1:18" ht="18.5" x14ac:dyDescent="0.35">
      <c r="I15" s="29" t="s">
        <v>31</v>
      </c>
      <c r="J15" s="29"/>
      <c r="K15" s="25">
        <f>Q9</f>
        <v>455353.3333333332</v>
      </c>
    </row>
  </sheetData>
  <mergeCells count="4">
    <mergeCell ref="A1:D1"/>
    <mergeCell ref="I13:J13"/>
    <mergeCell ref="I14:J14"/>
    <mergeCell ref="I15:J15"/>
  </mergeCells>
  <phoneticPr fontId="3" type="noConversion"/>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F39FAFD080564586F196AB6D98EF51" ma:contentTypeVersion="8" ma:contentTypeDescription="Create a new document." ma:contentTypeScope="" ma:versionID="91b760302f05fd28660114707be45c32">
  <xsd:schema xmlns:xsd="http://www.w3.org/2001/XMLSchema" xmlns:xs="http://www.w3.org/2001/XMLSchema" xmlns:p="http://schemas.microsoft.com/office/2006/metadata/properties" xmlns:ns2="b2f9b1cb-de5f-4251-8372-7562bffdf036" targetNamespace="http://schemas.microsoft.com/office/2006/metadata/properties" ma:root="true" ma:fieldsID="3a2b5571f28e9265308eeff9b865a09b" ns2:_="">
    <xsd:import namespace="b2f9b1cb-de5f-4251-8372-7562bffdf0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f9b1cb-de5f-4251-8372-7562bffdf0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E5D306-7533-4553-9481-3B2FBB56C0D0}">
  <ds:schemaRefs>
    <ds:schemaRef ds:uri="http://schemas.microsoft.com/sharepoint/v3/contenttype/forms"/>
  </ds:schemaRefs>
</ds:datastoreItem>
</file>

<file path=customXml/itemProps2.xml><?xml version="1.0" encoding="utf-8"?>
<ds:datastoreItem xmlns:ds="http://schemas.openxmlformats.org/officeDocument/2006/customXml" ds:itemID="{49F61C41-70A5-45E8-912A-C7DB60C16AC2}">
  <ds:schemaRefs>
    <ds:schemaRef ds:uri="http://schemas.microsoft.com/office/2006/metadata/properties"/>
    <ds:schemaRef ds:uri="http://purl.org/dc/elements/1.1/"/>
    <ds:schemaRef ds:uri="http://schemas.microsoft.com/office/2006/documentManagement/types"/>
    <ds:schemaRef ds:uri="http://purl.org/dc/terms/"/>
    <ds:schemaRef ds:uri="b2f9b1cb-de5f-4251-8372-7562bffdf036"/>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4B6CAB1-ABE9-43FB-95C1-C0ABACE34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f9b1cb-de5f-4251-8372-7562bffdf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Korey Heightman</dc:creator>
  <cp:keywords/>
  <dc:description/>
  <cp:lastModifiedBy>Jackie Wiener</cp:lastModifiedBy>
  <cp:revision/>
  <dcterms:created xsi:type="dcterms:W3CDTF">2019-07-18T20:47:13Z</dcterms:created>
  <dcterms:modified xsi:type="dcterms:W3CDTF">2020-05-18T17:14:13Z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0x0101004FF39FAFD080564586F196AB6D98EF51</vt:lpwstr>
  </property>
</Properties>
</file>